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4. Abril 2022\"/>
    </mc:Choice>
  </mc:AlternateContent>
  <xr:revisionPtr revIDLastSave="0" documentId="13_ncr:1_{CC4A6543-0565-4714-A02E-754A1D75DFD7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78" i="1" l="1"/>
  <c r="E48" i="1"/>
  <c r="E47" i="1"/>
  <c r="E45" i="1"/>
  <c r="E41" i="1"/>
  <c r="E42" i="1"/>
  <c r="E43" i="1"/>
  <c r="E44" i="1"/>
  <c r="E46" i="1"/>
  <c r="E40" i="1"/>
  <c r="E37" i="1"/>
  <c r="E36" i="1"/>
  <c r="E28" i="1"/>
  <c r="D77" i="1" l="1"/>
  <c r="C77" i="1"/>
  <c r="B32" i="1"/>
  <c r="D48" i="1" l="1"/>
  <c r="B48" i="1"/>
  <c r="B47" i="1"/>
  <c r="E31" i="1"/>
  <c r="E30" i="1"/>
  <c r="E29" i="1"/>
  <c r="D92" i="1" l="1"/>
  <c r="B92" i="1"/>
  <c r="D91" i="1"/>
  <c r="B91" i="1"/>
  <c r="C78" i="1"/>
  <c r="E63" i="1"/>
  <c r="D63" i="1"/>
  <c r="B63" i="1"/>
  <c r="E62" i="1"/>
  <c r="D62" i="1"/>
  <c r="B62" i="1"/>
  <c r="D47" i="1"/>
  <c r="E32" i="1"/>
  <c r="E33" i="1" s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<sst xmlns="http://schemas.openxmlformats.org/spreadsheetml/2006/main" count="107" uniqueCount="25">
  <si>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</si>
  <si>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</si>
  <si>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</si>
  <si>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</si>
  <si>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</si>
  <si>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</si>
  <si>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</si>
  <si>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</si>
  <si>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</si>
  <si>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VIVA COLOMBIA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</si>
  <si>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</si>
  <si>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</si>
  <si>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</si>
  <si>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</si>
  <si>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</si>
  <si>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</si>
  <si>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</si>
  <si>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</si>
  <si>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</si>
  <si>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</si>
  <si>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</si>
  <si>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</si>
  <si>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</si>
  <si>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</si>
  <si>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CUMPLIMIENTO AEROCOMERCIAL POR CAUSAS
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</si>
</sst>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0" fontId="0" fillId="0" borderId="0" xfId="1" applyNumberFormat="1" applyFont="1"/>
    <xf numFmtId="0" fontId="2" fillId="0" borderId="7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4" max="4" width="14.140625" customWidth="1"/>
    <col min="5" max="5" width="12.5703125" bestFit="1" customWidth="1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36" t="s">
        <v>24</v>
      </c>
      <c r="B1" s="37"/>
      <c r="C1" s="37"/>
      <c r="D1" s="37"/>
      <c r="E1" s="37"/>
    </row>
    <row r="2" spans="1:9" x14ac:dyDescent="0.25">
      <c r="A2" s="1"/>
      <c r="B2" s="2"/>
      <c r="C2" s="2"/>
      <c r="D2" s="2"/>
      <c r="E2" s="2"/>
    </row>
    <row r="3" spans="1:9" ht="29.25" customHeight="1" x14ac:dyDescent="0.25">
      <c r="A3" s="38" t="s">
        <v>0</v>
      </c>
      <c r="B3" s="38"/>
      <c r="C3" s="38"/>
      <c r="D3" s="38"/>
      <c r="E3" s="38"/>
    </row>
    <row r="4" spans="1:9" ht="28.5" customHeight="1" x14ac:dyDescent="0.25">
      <c r="A4" s="38" t="s">
        <v>1</v>
      </c>
      <c r="B4" s="38"/>
      <c r="C4" s="38"/>
      <c r="D4" s="38"/>
      <c r="E4" s="38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23</v>
      </c>
      <c r="B7" s="5">
        <v>0</v>
      </c>
      <c r="C7" s="5">
        <v>0</v>
      </c>
      <c r="D7" s="5">
        <v>5318</v>
      </c>
      <c r="E7" s="6">
        <v>5318</v>
      </c>
      <c r="H7" s="31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168</v>
      </c>
      <c r="E8" s="9">
        <v>168</v>
      </c>
      <c r="H8" s="33"/>
      <c r="I8" s="32"/>
    </row>
    <row r="9" spans="1:9" x14ac:dyDescent="0.25">
      <c r="A9" s="10" t="s">
        <v>10</v>
      </c>
      <c r="B9" s="11">
        <v>0</v>
      </c>
      <c r="C9" s="11">
        <v>0</v>
      </c>
      <c r="D9" s="11">
        <v>0</v>
      </c>
      <c r="E9" s="12">
        <v>0</v>
      </c>
      <c r="H9" s="33"/>
      <c r="I9" s="32"/>
    </row>
    <row r="10" spans="1:9" x14ac:dyDescent="0.25">
      <c r="A10" s="10" t="s">
        <v>12</v>
      </c>
      <c r="B10" s="11">
        <v>0</v>
      </c>
      <c r="C10" s="11">
        <v>0</v>
      </c>
      <c r="D10" s="11">
        <v>0</v>
      </c>
      <c r="E10" s="12">
        <v>0</v>
      </c>
      <c r="H10" s="31"/>
      <c r="I10" s="32"/>
    </row>
    <row r="11" spans="1:9" x14ac:dyDescent="0.25">
      <c r="A11" s="7" t="s">
        <v>14</v>
      </c>
      <c r="B11" s="8">
        <v>0</v>
      </c>
      <c r="C11" s="8">
        <v>0</v>
      </c>
      <c r="D11" s="8">
        <v>88</v>
      </c>
      <c r="E11" s="9">
        <v>88</v>
      </c>
      <c r="H11" s="31"/>
      <c r="I11" s="32"/>
    </row>
    <row r="12" spans="1:9" x14ac:dyDescent="0.25">
      <c r="A12" s="10" t="s">
        <v>10</v>
      </c>
      <c r="B12" s="11">
        <v>0</v>
      </c>
      <c r="C12" s="11">
        <v>0</v>
      </c>
      <c r="D12" s="11">
        <v>22</v>
      </c>
      <c r="E12" s="12">
        <v>22</v>
      </c>
      <c r="H12" s="31"/>
      <c r="I12" s="32"/>
    </row>
    <row r="13" spans="1:9" x14ac:dyDescent="0.25">
      <c r="A13" s="10" t="s">
        <v>15</v>
      </c>
      <c r="B13" s="29">
        <v>0</v>
      </c>
      <c r="C13" s="29">
        <v>0</v>
      </c>
      <c r="D13" s="11">
        <v>66</v>
      </c>
      <c r="E13" s="12">
        <v>66</v>
      </c>
      <c r="H13" s="31"/>
      <c r="I13" s="32"/>
    </row>
    <row r="14" spans="1:9" x14ac:dyDescent="0.25">
      <c r="A14" s="7" t="s">
        <v>17</v>
      </c>
      <c r="B14" s="8">
        <v>0</v>
      </c>
      <c r="C14" s="8">
        <v>0</v>
      </c>
      <c r="D14" s="8">
        <v>3646</v>
      </c>
      <c r="E14" s="9">
        <v>3646</v>
      </c>
    </row>
    <row r="15" spans="1:9" x14ac:dyDescent="0.25">
      <c r="A15" s="7" t="s">
        <v>19</v>
      </c>
      <c r="B15" s="8">
        <v>0</v>
      </c>
      <c r="C15" s="8">
        <v>0</v>
      </c>
      <c r="D15" s="8">
        <v>1416</v>
      </c>
      <c r="E15" s="9">
        <v>1416</v>
      </c>
    </row>
    <row r="16" spans="1:9" x14ac:dyDescent="0.25">
      <c r="A16" s="10" t="s">
        <v>10</v>
      </c>
      <c r="B16" s="28">
        <v>0</v>
      </c>
      <c r="C16" s="28">
        <v>0</v>
      </c>
      <c r="D16" s="11">
        <v>1363</v>
      </c>
      <c r="E16" s="12">
        <v>1363</v>
      </c>
    </row>
    <row r="17" spans="1:13" ht="15.75" thickBot="1" x14ac:dyDescent="0.3">
      <c r="A17" s="13" t="s">
        <v>15</v>
      </c>
      <c r="B17" s="14">
        <v>0</v>
      </c>
      <c r="C17" s="14">
        <v>0</v>
      </c>
      <c r="D17" s="14">
        <v>53</v>
      </c>
      <c r="E17" s="15">
        <v>53</v>
      </c>
      <c r="G17" s="31"/>
      <c r="H17" s="31"/>
      <c r="I17" s="32"/>
      <c r="J17" s="32"/>
    </row>
    <row r="18" spans="1:13" x14ac:dyDescent="0.25">
      <c r="A18" s="16" t="s">
        <v>20</v>
      </c>
      <c r="B18" s="17">
        <v>0</v>
      </c>
      <c r="C18" s="17">
        <v>0</v>
      </c>
      <c r="D18" s="17">
        <f t="shared" ref="D18:E18" si="0">+D14/D7</f>
        <v>0.68559608875517108</v>
      </c>
      <c r="E18" s="18">
        <f t="shared" si="0"/>
        <v>0.68559608875517108</v>
      </c>
      <c r="G18" s="32"/>
      <c r="H18" s="33"/>
      <c r="I18" s="32"/>
      <c r="J18" s="32"/>
      <c r="K18" s="34"/>
      <c r="L18" s="34"/>
      <c r="M18" s="34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1">+D14/(D7-D16-D12-D9)</f>
        <v>0.92702771421306895</v>
      </c>
      <c r="E19" s="21">
        <f t="shared" si="1"/>
        <v>0.92702771421306895</v>
      </c>
      <c r="G19" s="32"/>
      <c r="H19" s="33"/>
      <c r="I19" s="32"/>
      <c r="J19" s="32"/>
      <c r="K19" s="34"/>
      <c r="L19" s="34"/>
      <c r="M19" s="34"/>
    </row>
    <row r="20" spans="1:13" ht="15.75" thickBot="1" x14ac:dyDescent="0.3">
      <c r="G20" s="31"/>
      <c r="H20" s="31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1"/>
      <c r="H21" s="31"/>
      <c r="I21" s="32"/>
      <c r="J21" s="32"/>
    </row>
    <row r="22" spans="1:13" x14ac:dyDescent="0.25">
      <c r="A22" s="25" t="s">
        <v>13</v>
      </c>
      <c r="B22" s="26">
        <v>466</v>
      </c>
      <c r="C22" s="26">
        <v>0</v>
      </c>
      <c r="D22" s="26">
        <v>2079</v>
      </c>
      <c r="E22" s="27">
        <f>+B22+C22+D22</f>
        <v>2545</v>
      </c>
      <c r="F22" s="28"/>
      <c r="G22" s="31"/>
      <c r="H22" s="33"/>
      <c r="I22" s="32"/>
      <c r="J22" s="32"/>
    </row>
    <row r="23" spans="1:13" x14ac:dyDescent="0.25">
      <c r="A23" s="7" t="s">
        <v>8</v>
      </c>
      <c r="B23" s="8">
        <v>0</v>
      </c>
      <c r="C23" s="8">
        <v>0</v>
      </c>
      <c r="D23" s="8">
        <v>9</v>
      </c>
      <c r="E23" s="9">
        <v>0</v>
      </c>
      <c r="G23" s="31"/>
      <c r="H23" s="33"/>
      <c r="I23" s="32"/>
      <c r="J23" s="32"/>
    </row>
    <row r="24" spans="1:13" x14ac:dyDescent="0.25">
      <c r="A24" s="10" t="s">
        <v>12</v>
      </c>
      <c r="B24" s="11">
        <v>0</v>
      </c>
      <c r="C24" s="11">
        <v>0</v>
      </c>
      <c r="D24" s="11">
        <v>0</v>
      </c>
      <c r="E24" s="12">
        <v>0</v>
      </c>
    </row>
    <row r="25" spans="1:13" x14ac:dyDescent="0.25">
      <c r="A25" s="7" t="s">
        <v>14</v>
      </c>
      <c r="B25" s="8">
        <v>4</v>
      </c>
      <c r="C25" s="8">
        <v>0</v>
      </c>
      <c r="D25" s="8">
        <v>28</v>
      </c>
      <c r="E25" s="9">
        <v>0</v>
      </c>
    </row>
    <row r="26" spans="1:13" x14ac:dyDescent="0.25">
      <c r="A26" s="10" t="s">
        <v>10</v>
      </c>
      <c r="B26" s="11">
        <v>1</v>
      </c>
      <c r="C26" s="11">
        <v>0</v>
      </c>
      <c r="D26" s="11">
        <v>4</v>
      </c>
      <c r="E26" s="12">
        <v>0</v>
      </c>
    </row>
    <row r="27" spans="1:13" x14ac:dyDescent="0.25">
      <c r="A27" s="10" t="s">
        <v>15</v>
      </c>
      <c r="B27" s="11">
        <v>3</v>
      </c>
      <c r="C27" s="11">
        <v>0</v>
      </c>
      <c r="D27" s="11">
        <v>24</v>
      </c>
      <c r="E27" s="12">
        <v>0</v>
      </c>
    </row>
    <row r="28" spans="1:13" x14ac:dyDescent="0.25">
      <c r="A28" s="7" t="s">
        <v>17</v>
      </c>
      <c r="B28" s="8">
        <v>363</v>
      </c>
      <c r="C28" s="8">
        <v>0</v>
      </c>
      <c r="D28" s="8">
        <v>1648</v>
      </c>
      <c r="E28" s="9">
        <f>+B28+D28</f>
        <v>2011</v>
      </c>
    </row>
    <row r="29" spans="1:13" x14ac:dyDescent="0.25">
      <c r="A29" s="7" t="s">
        <v>19</v>
      </c>
      <c r="B29" s="8">
        <v>98</v>
      </c>
      <c r="C29" s="8">
        <v>0</v>
      </c>
      <c r="D29" s="8">
        <v>394</v>
      </c>
      <c r="E29" s="9">
        <f>+B29+D29</f>
        <v>492</v>
      </c>
    </row>
    <row r="30" spans="1:13" x14ac:dyDescent="0.25">
      <c r="A30" s="10" t="s">
        <v>10</v>
      </c>
      <c r="B30" s="11">
        <v>48</v>
      </c>
      <c r="C30" s="11">
        <v>0</v>
      </c>
      <c r="D30" s="11">
        <v>234</v>
      </c>
      <c r="E30" s="12">
        <f>+B30+D30</f>
        <v>282</v>
      </c>
    </row>
    <row r="31" spans="1:13" ht="15.75" thickBot="1" x14ac:dyDescent="0.3">
      <c r="A31" s="13" t="s">
        <v>15</v>
      </c>
      <c r="B31" s="14">
        <v>50</v>
      </c>
      <c r="C31" s="14">
        <v>0</v>
      </c>
      <c r="D31" s="14">
        <v>160</v>
      </c>
      <c r="E31" s="15">
        <f>+B31+D31</f>
        <v>210</v>
      </c>
    </row>
    <row r="32" spans="1:13" x14ac:dyDescent="0.25">
      <c r="A32" s="16" t="s">
        <v>20</v>
      </c>
      <c r="B32" s="17">
        <f>+B28/B22</f>
        <v>0.77896995708154504</v>
      </c>
      <c r="C32" s="17">
        <v>0</v>
      </c>
      <c r="D32" s="17">
        <f t="shared" ref="D32:E32" si="2">+D28/D22</f>
        <v>0.79268879268879266</v>
      </c>
      <c r="E32" s="18">
        <f t="shared" si="2"/>
        <v>0.79017681728880163</v>
      </c>
    </row>
    <row r="33" spans="1:5" ht="15.75" thickBot="1" x14ac:dyDescent="0.3">
      <c r="A33" s="19" t="s">
        <v>7</v>
      </c>
      <c r="B33" s="20">
        <f>+B28/(B22-B30-B26-B32)</f>
        <v>0.87213277032774961</v>
      </c>
      <c r="C33" s="20">
        <v>0</v>
      </c>
      <c r="D33" s="20">
        <f t="shared" ref="D33:E33" si="3">+D28/(D22-D30-D26-D32)</f>
        <v>0.89555127292630465</v>
      </c>
      <c r="E33" s="21">
        <f t="shared" si="3"/>
        <v>0.88895379172685085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9</v>
      </c>
      <c r="B36" s="26">
        <v>216</v>
      </c>
      <c r="C36" s="26">
        <v>0</v>
      </c>
      <c r="D36" s="26">
        <v>4209</v>
      </c>
      <c r="E36" s="27">
        <f>SUM(B36:D36)</f>
        <v>4425</v>
      </c>
    </row>
    <row r="37" spans="1:5" x14ac:dyDescent="0.25">
      <c r="A37" s="7" t="s">
        <v>21</v>
      </c>
      <c r="B37" s="8">
        <v>0</v>
      </c>
      <c r="C37" s="8">
        <v>0</v>
      </c>
      <c r="D37" s="8">
        <v>0</v>
      </c>
      <c r="E37" s="9">
        <f>SUM(B37:D37)</f>
        <v>0</v>
      </c>
    </row>
    <row r="38" spans="1:5" x14ac:dyDescent="0.25">
      <c r="A38" s="10" t="s">
        <v>10</v>
      </c>
      <c r="B38" s="11">
        <v>0</v>
      </c>
      <c r="C38" s="11">
        <v>0</v>
      </c>
      <c r="D38" s="11">
        <v>0</v>
      </c>
      <c r="E38" s="12">
        <v>0</v>
      </c>
    </row>
    <row r="39" spans="1:5" x14ac:dyDescent="0.25">
      <c r="A39" s="10" t="s">
        <v>15</v>
      </c>
      <c r="B39" s="11">
        <v>0</v>
      </c>
      <c r="C39" s="11">
        <v>0</v>
      </c>
      <c r="D39" s="11">
        <v>0</v>
      </c>
      <c r="E39" s="12">
        <v>0</v>
      </c>
    </row>
    <row r="40" spans="1:5" x14ac:dyDescent="0.25">
      <c r="A40" s="7" t="s">
        <v>22</v>
      </c>
      <c r="B40" s="8">
        <v>5</v>
      </c>
      <c r="C40" s="8">
        <v>0</v>
      </c>
      <c r="D40" s="8">
        <v>173</v>
      </c>
      <c r="E40" s="9">
        <f>SUM(B40:D40)</f>
        <v>178</v>
      </c>
    </row>
    <row r="41" spans="1:5" x14ac:dyDescent="0.25">
      <c r="A41" s="10" t="s">
        <v>10</v>
      </c>
      <c r="B41" s="11">
        <v>0</v>
      </c>
      <c r="C41" s="11">
        <v>0</v>
      </c>
      <c r="D41" s="11">
        <v>8</v>
      </c>
      <c r="E41" s="35">
        <f t="shared" ref="E41:E46" si="4">SUM(B41:D41)</f>
        <v>8</v>
      </c>
    </row>
    <row r="42" spans="1:5" x14ac:dyDescent="0.25">
      <c r="A42" s="10" t="s">
        <v>15</v>
      </c>
      <c r="B42" s="11">
        <v>5</v>
      </c>
      <c r="C42" s="29">
        <v>0</v>
      </c>
      <c r="D42" s="11">
        <v>165</v>
      </c>
      <c r="E42" s="35">
        <f t="shared" si="4"/>
        <v>170</v>
      </c>
    </row>
    <row r="43" spans="1:5" x14ac:dyDescent="0.25">
      <c r="A43" s="7" t="s">
        <v>17</v>
      </c>
      <c r="B43" s="8">
        <v>164</v>
      </c>
      <c r="C43" s="8">
        <v>0</v>
      </c>
      <c r="D43" s="8">
        <v>3155</v>
      </c>
      <c r="E43" s="9">
        <f t="shared" si="4"/>
        <v>3319</v>
      </c>
    </row>
    <row r="44" spans="1:5" x14ac:dyDescent="0.25">
      <c r="A44" s="7" t="s">
        <v>19</v>
      </c>
      <c r="B44" s="8">
        <v>26</v>
      </c>
      <c r="C44" s="8">
        <v>0</v>
      </c>
      <c r="D44" s="8">
        <v>795</v>
      </c>
      <c r="E44" s="9">
        <f t="shared" si="4"/>
        <v>821</v>
      </c>
    </row>
    <row r="45" spans="1:5" x14ac:dyDescent="0.25">
      <c r="A45" s="10" t="s">
        <v>10</v>
      </c>
      <c r="B45" s="11">
        <v>21</v>
      </c>
      <c r="C45" s="11">
        <v>0</v>
      </c>
      <c r="D45" s="11">
        <v>713</v>
      </c>
      <c r="E45" s="35">
        <f>SUM(B45:D45)</f>
        <v>734</v>
      </c>
    </row>
    <row r="46" spans="1:5" ht="15.75" thickBot="1" x14ac:dyDescent="0.3">
      <c r="A46" s="13" t="s">
        <v>15</v>
      </c>
      <c r="B46" s="14">
        <v>5</v>
      </c>
      <c r="C46" s="14">
        <v>0</v>
      </c>
      <c r="D46" s="14">
        <v>82</v>
      </c>
      <c r="E46" s="35">
        <f t="shared" si="4"/>
        <v>87</v>
      </c>
    </row>
    <row r="47" spans="1:5" x14ac:dyDescent="0.25">
      <c r="A47" s="16" t="s">
        <v>20</v>
      </c>
      <c r="B47" s="17">
        <f>+B43/B36</f>
        <v>0.7592592592592593</v>
      </c>
      <c r="C47" s="17">
        <v>0</v>
      </c>
      <c r="D47" s="17">
        <f t="shared" ref="D47" si="5">+D43/D36</f>
        <v>0.749584224281302</v>
      </c>
      <c r="E47" s="18">
        <f>+E43/E36</f>
        <v>0.75005649717514122</v>
      </c>
    </row>
    <row r="48" spans="1:5" ht="15.75" thickBot="1" x14ac:dyDescent="0.3">
      <c r="A48" s="19" t="s">
        <v>7</v>
      </c>
      <c r="B48" s="20">
        <f>+B43/(B36-B45-B41-B38)</f>
        <v>0.84102564102564104</v>
      </c>
      <c r="C48" s="20">
        <v>0</v>
      </c>
      <c r="D48" s="20">
        <f>+D43/(D36-D45-D41-D38)</f>
        <v>0.90452981651376152</v>
      </c>
      <c r="E48" s="21">
        <f>+E43/(E36-E45-E41-E38)</f>
        <v>0.90116752647298393</v>
      </c>
    </row>
    <row r="49" spans="1:5" ht="15.75" thickBot="1" x14ac:dyDescent="0.3"/>
    <row r="50" spans="1:5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5" x14ac:dyDescent="0.25">
      <c r="A51" s="25" t="s">
        <v>11</v>
      </c>
      <c r="B51" s="26">
        <v>0</v>
      </c>
      <c r="C51" s="26">
        <v>0</v>
      </c>
      <c r="D51" s="26">
        <v>0</v>
      </c>
      <c r="E51" s="27">
        <v>0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v>0</v>
      </c>
    </row>
    <row r="53" spans="1:5" x14ac:dyDescent="0.25">
      <c r="A53" s="10" t="s">
        <v>10</v>
      </c>
      <c r="B53" s="11">
        <v>0</v>
      </c>
      <c r="C53" s="11">
        <v>0</v>
      </c>
      <c r="D53" s="11">
        <v>0</v>
      </c>
      <c r="E53" s="12">
        <v>0</v>
      </c>
    </row>
    <row r="54" spans="1:5" x14ac:dyDescent="0.25">
      <c r="A54" s="10" t="s">
        <v>15</v>
      </c>
      <c r="B54" s="11">
        <v>0</v>
      </c>
      <c r="C54" s="11">
        <v>0</v>
      </c>
      <c r="D54" s="11">
        <v>0</v>
      </c>
      <c r="E54" s="12">
        <v>0</v>
      </c>
    </row>
    <row r="55" spans="1:5" x14ac:dyDescent="0.25">
      <c r="A55" s="10" t="s">
        <v>12</v>
      </c>
      <c r="B55" s="11">
        <v>0</v>
      </c>
      <c r="C55" s="11">
        <v>0</v>
      </c>
      <c r="D55" s="11">
        <v>0</v>
      </c>
      <c r="E55" s="12">
        <v>0</v>
      </c>
    </row>
    <row r="56" spans="1:5" x14ac:dyDescent="0.25">
      <c r="A56" s="7" t="s">
        <v>14</v>
      </c>
      <c r="B56" s="8">
        <v>0</v>
      </c>
      <c r="C56" s="8">
        <v>0</v>
      </c>
      <c r="D56" s="8">
        <v>0</v>
      </c>
      <c r="E56" s="9">
        <v>0</v>
      </c>
    </row>
    <row r="57" spans="1:5" x14ac:dyDescent="0.25">
      <c r="A57" s="10" t="s">
        <v>12</v>
      </c>
      <c r="B57" s="11">
        <v>0</v>
      </c>
      <c r="C57" s="29">
        <v>0</v>
      </c>
      <c r="D57" s="29">
        <v>0</v>
      </c>
      <c r="E57" s="12">
        <v>0</v>
      </c>
    </row>
    <row r="58" spans="1:5" x14ac:dyDescent="0.25">
      <c r="A58" s="7" t="s">
        <v>17</v>
      </c>
      <c r="B58" s="8">
        <v>0</v>
      </c>
      <c r="C58" s="8">
        <v>0</v>
      </c>
      <c r="D58" s="8">
        <v>0</v>
      </c>
      <c r="E58" s="9">
        <v>0</v>
      </c>
    </row>
    <row r="59" spans="1:5" x14ac:dyDescent="0.25">
      <c r="A59" s="7" t="s">
        <v>19</v>
      </c>
      <c r="B59" s="8">
        <v>0</v>
      </c>
      <c r="C59" s="8">
        <v>0</v>
      </c>
      <c r="D59" s="8">
        <v>0</v>
      </c>
      <c r="E59" s="9">
        <v>0</v>
      </c>
    </row>
    <row r="60" spans="1:5" x14ac:dyDescent="0.25">
      <c r="A60" s="10" t="s">
        <v>10</v>
      </c>
      <c r="B60" s="11">
        <v>0</v>
      </c>
      <c r="C60" s="11">
        <v>0</v>
      </c>
      <c r="D60" s="11">
        <v>0</v>
      </c>
      <c r="E60" s="12">
        <v>0</v>
      </c>
    </row>
    <row r="61" spans="1:5" ht="15.75" thickBot="1" x14ac:dyDescent="0.3">
      <c r="A61" s="13" t="s">
        <v>15</v>
      </c>
      <c r="B61" s="14">
        <v>0</v>
      </c>
      <c r="C61" s="14">
        <v>0</v>
      </c>
      <c r="D61" s="14">
        <v>0</v>
      </c>
      <c r="E61" s="15">
        <v>0</v>
      </c>
    </row>
    <row r="62" spans="1:5" x14ac:dyDescent="0.25">
      <c r="A62" s="16" t="s">
        <v>20</v>
      </c>
      <c r="B62" s="17" t="e">
        <f>+B58/B51</f>
        <v>#DIV/0!</v>
      </c>
      <c r="C62" s="17">
        <v>0</v>
      </c>
      <c r="D62" s="17" t="e">
        <f t="shared" ref="D62" si="6">+D58/D51</f>
        <v>#DIV/0!</v>
      </c>
      <c r="E62" s="18" t="e">
        <f>+E58/E51</f>
        <v>#DIV/0!</v>
      </c>
    </row>
    <row r="63" spans="1:5" ht="15.75" thickBot="1" x14ac:dyDescent="0.3">
      <c r="A63" s="19" t="s">
        <v>7</v>
      </c>
      <c r="B63" s="20" t="e">
        <f>+B58/(B51-B53-B60)</f>
        <v>#DIV/0!</v>
      </c>
      <c r="C63" s="20">
        <v>0</v>
      </c>
      <c r="D63" s="20" t="e">
        <f t="shared" ref="D63" si="7">+D58/(D51-D53-D60)</f>
        <v>#DIV/0!</v>
      </c>
      <c r="E63" s="21" t="e">
        <f>+E58/(E51-E53-E60)</f>
        <v>#DIV/0!</v>
      </c>
    </row>
    <row r="64" spans="1:5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16</v>
      </c>
      <c r="B66" s="26">
        <v>4412</v>
      </c>
      <c r="C66" s="26">
        <v>0</v>
      </c>
      <c r="D66" s="27">
        <v>4412</v>
      </c>
    </row>
    <row r="67" spans="1:4" x14ac:dyDescent="0.25">
      <c r="A67" s="7" t="s">
        <v>8</v>
      </c>
      <c r="B67" s="8">
        <v>343</v>
      </c>
      <c r="C67" s="8">
        <v>0</v>
      </c>
      <c r="D67" s="9">
        <v>343</v>
      </c>
    </row>
    <row r="68" spans="1:4" x14ac:dyDescent="0.25">
      <c r="A68" s="10" t="s">
        <v>10</v>
      </c>
      <c r="B68" s="11">
        <v>26</v>
      </c>
      <c r="C68" s="11">
        <v>0</v>
      </c>
      <c r="D68" s="12">
        <v>26</v>
      </c>
    </row>
    <row r="69" spans="1:4" x14ac:dyDescent="0.25">
      <c r="A69" s="10" t="s">
        <v>15</v>
      </c>
      <c r="B69" s="11">
        <v>317</v>
      </c>
      <c r="C69" s="11">
        <v>0</v>
      </c>
      <c r="D69" s="12">
        <v>317</v>
      </c>
    </row>
    <row r="70" spans="1:4" x14ac:dyDescent="0.25">
      <c r="A70" s="7" t="s">
        <v>14</v>
      </c>
      <c r="B70" s="8">
        <v>731</v>
      </c>
      <c r="C70" s="8">
        <v>0</v>
      </c>
      <c r="D70" s="9">
        <v>731</v>
      </c>
    </row>
    <row r="71" spans="1:4" x14ac:dyDescent="0.25">
      <c r="A71" s="10" t="s">
        <v>10</v>
      </c>
      <c r="B71" s="11">
        <v>174</v>
      </c>
      <c r="C71" s="11">
        <v>0</v>
      </c>
      <c r="D71" s="12">
        <v>174</v>
      </c>
    </row>
    <row r="72" spans="1:4" x14ac:dyDescent="0.25">
      <c r="A72" s="10" t="s">
        <v>15</v>
      </c>
      <c r="B72" s="11">
        <v>557</v>
      </c>
      <c r="C72" s="11">
        <v>0</v>
      </c>
      <c r="D72" s="12">
        <v>557</v>
      </c>
    </row>
    <row r="73" spans="1:4" x14ac:dyDescent="0.25">
      <c r="A73" s="7" t="s">
        <v>17</v>
      </c>
      <c r="B73" s="8">
        <v>1877</v>
      </c>
      <c r="C73" s="8">
        <v>0</v>
      </c>
      <c r="D73" s="9">
        <v>1877</v>
      </c>
    </row>
    <row r="74" spans="1:4" x14ac:dyDescent="0.25">
      <c r="A74" s="7" t="s">
        <v>19</v>
      </c>
      <c r="B74" s="8">
        <v>1400</v>
      </c>
      <c r="C74" s="8">
        <v>0</v>
      </c>
      <c r="D74" s="9">
        <v>1400</v>
      </c>
    </row>
    <row r="75" spans="1:4" x14ac:dyDescent="0.25">
      <c r="A75" s="10" t="s">
        <v>10</v>
      </c>
      <c r="B75" s="11">
        <v>1227</v>
      </c>
      <c r="C75" s="11">
        <v>0</v>
      </c>
      <c r="D75" s="12">
        <v>1227</v>
      </c>
    </row>
    <row r="76" spans="1:4" ht="15.75" thickBot="1" x14ac:dyDescent="0.3">
      <c r="A76" s="13" t="s">
        <v>15</v>
      </c>
      <c r="B76" s="14">
        <v>173</v>
      </c>
      <c r="C76" s="14">
        <v>0</v>
      </c>
      <c r="D76" s="15">
        <v>173</v>
      </c>
    </row>
    <row r="77" spans="1:4" x14ac:dyDescent="0.25">
      <c r="A77" s="16" t="s">
        <v>20</v>
      </c>
      <c r="B77" s="17">
        <v>0</v>
      </c>
      <c r="C77" s="17" t="e">
        <f>+C73/C66</f>
        <v>#DIV/0!</v>
      </c>
      <c r="D77" s="18">
        <f>+D73/D66</f>
        <v>0.42543064369900274</v>
      </c>
    </row>
    <row r="78" spans="1:4" ht="15.75" thickBot="1" x14ac:dyDescent="0.3">
      <c r="A78" s="19" t="s">
        <v>7</v>
      </c>
      <c r="B78" s="20">
        <v>0</v>
      </c>
      <c r="C78" s="20" t="e">
        <f t="shared" ref="C78" si="8">+C73/(C66-C75-C71-C68)</f>
        <v>#DIV/0!</v>
      </c>
      <c r="D78" s="21">
        <f>+D73/(D66-D75-D71-D68)</f>
        <v>0.62881072026800666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18</v>
      </c>
      <c r="B81" s="26">
        <v>332</v>
      </c>
      <c r="C81" s="26">
        <v>0</v>
      </c>
      <c r="D81" s="27">
        <v>332</v>
      </c>
    </row>
    <row r="82" spans="1:4" x14ac:dyDescent="0.25">
      <c r="A82" s="7" t="s">
        <v>8</v>
      </c>
      <c r="B82" s="8">
        <v>6</v>
      </c>
      <c r="C82" s="8">
        <v>0</v>
      </c>
      <c r="D82" s="9">
        <v>6</v>
      </c>
    </row>
    <row r="83" spans="1:4" x14ac:dyDescent="0.25">
      <c r="A83" s="10" t="s">
        <v>12</v>
      </c>
      <c r="B83" s="11">
        <v>0</v>
      </c>
      <c r="C83" s="11">
        <v>0</v>
      </c>
      <c r="D83" s="12">
        <v>0</v>
      </c>
    </row>
    <row r="84" spans="1:4" x14ac:dyDescent="0.25">
      <c r="A84" s="7" t="s">
        <v>14</v>
      </c>
      <c r="B84" s="8">
        <v>7</v>
      </c>
      <c r="C84" s="8">
        <v>0</v>
      </c>
      <c r="D84" s="9">
        <v>7</v>
      </c>
    </row>
    <row r="85" spans="1:4" x14ac:dyDescent="0.25">
      <c r="A85" s="10" t="s">
        <v>10</v>
      </c>
      <c r="B85" s="11">
        <v>5</v>
      </c>
      <c r="C85" s="11">
        <v>0</v>
      </c>
      <c r="D85" s="12">
        <v>5</v>
      </c>
    </row>
    <row r="86" spans="1:4" x14ac:dyDescent="0.25">
      <c r="A86" s="10" t="s">
        <v>15</v>
      </c>
      <c r="B86" s="11">
        <v>2</v>
      </c>
      <c r="C86" s="11">
        <v>0</v>
      </c>
      <c r="D86" s="12">
        <v>2</v>
      </c>
    </row>
    <row r="87" spans="1:4" x14ac:dyDescent="0.25">
      <c r="A87" s="7" t="s">
        <v>17</v>
      </c>
      <c r="B87" s="8">
        <v>235</v>
      </c>
      <c r="C87" s="8">
        <v>0</v>
      </c>
      <c r="D87" s="9">
        <v>235</v>
      </c>
    </row>
    <row r="88" spans="1:4" x14ac:dyDescent="0.25">
      <c r="A88" s="7" t="s">
        <v>19</v>
      </c>
      <c r="B88" s="8">
        <v>84</v>
      </c>
      <c r="C88" s="8">
        <v>0</v>
      </c>
      <c r="D88" s="9">
        <v>84</v>
      </c>
    </row>
    <row r="89" spans="1:4" x14ac:dyDescent="0.25">
      <c r="A89" s="10" t="s">
        <v>10</v>
      </c>
      <c r="B89" s="11">
        <v>55</v>
      </c>
      <c r="C89" s="11">
        <v>0</v>
      </c>
      <c r="D89" s="12">
        <v>55</v>
      </c>
    </row>
    <row r="90" spans="1:4" ht="15.75" thickBot="1" x14ac:dyDescent="0.3">
      <c r="A90" s="13" t="s">
        <v>15</v>
      </c>
      <c r="B90" s="14">
        <v>29</v>
      </c>
      <c r="C90" s="14">
        <v>0</v>
      </c>
      <c r="D90" s="15">
        <v>29</v>
      </c>
    </row>
    <row r="91" spans="1:4" x14ac:dyDescent="0.25">
      <c r="A91" s="16" t="s">
        <v>20</v>
      </c>
      <c r="B91" s="17">
        <f>+B87/B81</f>
        <v>0.70783132530120485</v>
      </c>
      <c r="C91" s="17">
        <v>0</v>
      </c>
      <c r="D91" s="18">
        <f t="shared" ref="D91" si="9">+D87/D81</f>
        <v>0.70783132530120485</v>
      </c>
    </row>
    <row r="92" spans="1:4" ht="15.75" thickBot="1" x14ac:dyDescent="0.3">
      <c r="A92" s="19" t="s">
        <v>7</v>
      </c>
      <c r="B92" s="20">
        <f>+B87/(B81-B89-B85)</f>
        <v>0.86397058823529416</v>
      </c>
      <c r="C92" s="20">
        <v>0</v>
      </c>
      <c r="D92" s="21">
        <f t="shared" ref="D92" si="10">+D87/(D81-D89-D85)</f>
        <v>0.86397058823529416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145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ABRIL 2022</dc:title>
  <dc:creator>ASUS</dc:creator>
  <cp:lastModifiedBy>Juan David Dominguez Arrieta</cp:lastModifiedBy>
  <dcterms:created xsi:type="dcterms:W3CDTF">2020-03-27T16:34:22Z</dcterms:created>
  <dcterms:modified xsi:type="dcterms:W3CDTF">2022-10-20T15:25:44Z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